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0" activeTab="0"/>
  </bookViews>
  <sheets>
    <sheet name="STRALCIO" sheetId="1" r:id="rId1"/>
    <sheet name="GENERALE" sheetId="2" r:id="rId2"/>
    <sheet name="Foglio2" sheetId="3" r:id="rId3"/>
    <sheet name="Foglio3" sheetId="4" r:id="rId4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<sst xmlns="http://schemas.openxmlformats.org/spreadsheetml/2006/main" count="72" uniqueCount="38">
  <si>
    <t>412 LIRI</t>
  </si>
  <si>
    <t>QUADRO ECONOMICO  Progetto II STRALCIO</t>
  </si>
  <si>
    <t>%</t>
  </si>
  <si>
    <t>1) Lavori a corpo e misura di cui:</t>
  </si>
  <si>
    <t>a) per l'esecuzione delle lavorazioni</t>
  </si>
  <si>
    <t>b) per l'attuazione dei piani di sicurezza</t>
  </si>
  <si>
    <t>Soggetti a ribasso d'asta</t>
  </si>
  <si>
    <t>2) Somme a disposizione della stazione appaltante per:</t>
  </si>
  <si>
    <t>a) Lavori in economia esclusi dall'appalto (arredi edificio serv.)</t>
  </si>
  <si>
    <t>Art. 42</t>
  </si>
  <si>
    <t>b) Rilievi, accertamenti e indagini (comprese ambientali e geologiche)</t>
  </si>
  <si>
    <t>c) Allacciamenti ai pubblici servizi</t>
  </si>
  <si>
    <t>d) Imprevisti</t>
  </si>
  <si>
    <t>e) acquisizione aree o immobili</t>
  </si>
  <si>
    <t>f) accantonamento art. 133 (adeguamenti prezzi)</t>
  </si>
  <si>
    <t xml:space="preserve">g) Spese tecniche e/o incentivo art. 92 </t>
  </si>
  <si>
    <t>h) spese per attività di supporto, verifica e validazione</t>
  </si>
  <si>
    <t>i) spese eventuali per commissioni giudicatrici</t>
  </si>
  <si>
    <t>l) Spese per pubblicità, opere artistiche</t>
  </si>
  <si>
    <t>m) Spese per accertamenti di laboratorio e collaudi</t>
  </si>
  <si>
    <t xml:space="preserve">n) INARCASSA 4% </t>
  </si>
  <si>
    <t>o) IVA  22% + su a)  b)  d)  l)  m)  n)</t>
  </si>
  <si>
    <t>Sommano</t>
  </si>
  <si>
    <t>TOTALE</t>
  </si>
  <si>
    <t>costo manodopera</t>
  </si>
  <si>
    <t xml:space="preserve"> </t>
  </si>
  <si>
    <t>costo sicurezza oneri diretti</t>
  </si>
  <si>
    <t>costo sicurezza oneri indiretti</t>
  </si>
  <si>
    <t>costo totale della sicurezza</t>
  </si>
  <si>
    <t>uomini giorno</t>
  </si>
  <si>
    <t>costo medio manodopera</t>
  </si>
  <si>
    <t>21,69 €/h</t>
  </si>
  <si>
    <t>QUADRO ECONOMICO  Progetto GENERALE</t>
  </si>
  <si>
    <t>% MAX</t>
  </si>
  <si>
    <t>Compresi lavori in economia</t>
  </si>
  <si>
    <t>Compreso 2% commissioni</t>
  </si>
  <si>
    <t>n) IVA  21% sui lavori ed imprevisti</t>
  </si>
  <si>
    <t>o) IVA  21% + INARCASSA su spese tecniche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</si>
</sst>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[$€-2]\ * #,##0.00_-;\-[$€-2]\ * #,##0.00_-;_-[$€-2]\ * \-??_-"/>
    <numFmt numFmtId="166" formatCode="0.00%"/>
    <numFmt numFmtId="167" formatCode="[$€-2]\ #,##0.00;\-[$€-2]\ #,##0.00"/>
    <numFmt numFmtId="168" formatCode="_-&quot;L. &quot;* #,##0_-;&quot;-L. &quot;* #,##0_-;_-&quot;L. &quot;* \-_-;_-@_-"/>
  </numFmts>
  <fonts count="5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7" fontId="3" fillId="0" borderId="0" xfId="18" applyNumberFormat="1" applyFont="1" applyFill="1" applyBorder="1" applyAlignment="1" applyProtection="1">
      <alignment/>
      <protection/>
    </xf>
    <xf numFmtId="167" fontId="2" fillId="0" borderId="0" xfId="18" applyNumberFormat="1" applyFont="1" applyFill="1" applyBorder="1" applyAlignment="1" applyProtection="1">
      <alignment/>
      <protection/>
    </xf>
    <xf numFmtId="167" fontId="0" fillId="0" borderId="0" xfId="18" applyNumberFormat="1" applyFont="1" applyFill="1" applyBorder="1" applyAlignment="1" applyProtection="1">
      <alignment horizontal="left" indent="1"/>
      <protection/>
    </xf>
    <xf numFmtId="167" fontId="3" fillId="0" borderId="1" xfId="18" applyNumberFormat="1" applyFont="1" applyFill="1" applyBorder="1" applyAlignment="1" applyProtection="1">
      <alignment/>
      <protection/>
    </xf>
    <xf numFmtId="167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29.7109375" style="0" customWidth="1"/>
    <col min="5" max="5" width="27.57421875" style="0" customWidth="1"/>
    <col min="6" max="6" width="16.8515625" style="0" customWidth="1"/>
  </cols>
  <sheetData>
    <row r="1" spans="1:7" ht="24.75" customHeight="1">
      <c r="A1" s="1" t="s">
        <v>0</v>
      </c>
      <c r="D1" s="1" t="s">
        <v>1</v>
      </c>
      <c r="G1" s="2"/>
    </row>
    <row r="2" spans="4:7" ht="12.75">
      <c r="D2" s="1"/>
      <c r="G2" s="2"/>
    </row>
    <row r="3" spans="6:8" ht="12.75">
      <c r="F3" s="3"/>
      <c r="G3" s="4" t="s">
        <v>2</v>
      </c>
      <c r="H3" s="3"/>
    </row>
    <row r="4" spans="1:7" ht="12.75">
      <c r="A4" s="5" t="s">
        <v>3</v>
      </c>
      <c r="G4" s="2"/>
    </row>
    <row r="5" spans="1:8" ht="12.75">
      <c r="A5" s="6" t="s">
        <v>4</v>
      </c>
      <c r="B5" s="6"/>
      <c r="C5" s="6"/>
      <c r="D5" s="6"/>
      <c r="E5" s="6"/>
      <c r="F5" s="7">
        <v>1341475.5</v>
      </c>
      <c r="G5" s="2"/>
      <c r="H5" s="7"/>
    </row>
    <row r="6" spans="1:8" ht="12.75">
      <c r="A6" s="6" t="s">
        <v>5</v>
      </c>
      <c r="B6" s="6"/>
      <c r="C6" s="6"/>
      <c r="D6" s="6"/>
      <c r="E6" s="6"/>
      <c r="F6" s="7">
        <v>30000</v>
      </c>
      <c r="G6" s="2"/>
      <c r="H6" s="7"/>
    </row>
    <row r="7" spans="1:8" ht="24.75" customHeight="1">
      <c r="A7" s="6" t="s">
        <v>6</v>
      </c>
      <c r="B7" s="6"/>
      <c r="C7" s="6"/>
      <c r="D7" s="6"/>
      <c r="E7" s="6"/>
      <c r="F7" s="8">
        <f>F5-F6</f>
        <v>1311475.5</v>
      </c>
      <c r="G7" s="2"/>
      <c r="H7" s="8"/>
    </row>
    <row r="8" spans="1:8" ht="12.75">
      <c r="A8" s="6"/>
      <c r="B8" s="6"/>
      <c r="C8" s="6"/>
      <c r="D8" s="6"/>
      <c r="E8" s="6"/>
      <c r="F8" s="8"/>
      <c r="G8" s="2"/>
      <c r="H8" s="8"/>
    </row>
    <row r="9" spans="1:8" ht="12.75">
      <c r="A9" s="5" t="s">
        <v>7</v>
      </c>
      <c r="B9" s="6"/>
      <c r="C9" s="6"/>
      <c r="D9" s="6"/>
      <c r="E9" s="6"/>
      <c r="F9" s="7"/>
      <c r="G9" s="2"/>
      <c r="H9" s="7"/>
    </row>
    <row r="10" spans="1:8" ht="12.75">
      <c r="A10" s="6" t="s">
        <v>8</v>
      </c>
      <c r="B10" s="6"/>
      <c r="C10" s="6"/>
      <c r="D10" s="6"/>
      <c r="E10" s="6"/>
      <c r="F10" s="7">
        <v>40000</v>
      </c>
      <c r="G10" s="2">
        <v>0</v>
      </c>
      <c r="H10" s="9" t="s">
        <v>9</v>
      </c>
    </row>
    <row r="11" spans="1:8" ht="12.75">
      <c r="A11" s="6" t="s">
        <v>10</v>
      </c>
      <c r="B11" s="6"/>
      <c r="C11" s="6"/>
      <c r="D11" s="6"/>
      <c r="E11" s="6"/>
      <c r="F11" s="7">
        <f>F5*G11</f>
        <v>67073.77500000001</v>
      </c>
      <c r="G11" s="2">
        <v>0.05</v>
      </c>
      <c r="H11" s="7"/>
    </row>
    <row r="12" spans="1:8" ht="12.75">
      <c r="A12" s="6" t="s">
        <v>11</v>
      </c>
      <c r="B12" s="6"/>
      <c r="C12" s="6"/>
      <c r="D12" s="6"/>
      <c r="E12" s="6"/>
      <c r="F12" s="7">
        <v>5000</v>
      </c>
      <c r="G12" s="2"/>
      <c r="H12" s="7"/>
    </row>
    <row r="13" spans="1:8" ht="16.5">
      <c r="A13" s="6" t="s">
        <v>12</v>
      </c>
      <c r="B13" s="6"/>
      <c r="C13" s="6"/>
      <c r="D13" s="6"/>
      <c r="E13" s="6"/>
      <c r="F13" s="7">
        <f>F5*G13</f>
        <v>134147.55000000002</v>
      </c>
      <c r="G13" s="2">
        <v>0.1</v>
      </c>
      <c r="H13" s="9"/>
    </row>
    <row r="14" spans="1:8" ht="12.75">
      <c r="A14" s="6" t="s">
        <v>13</v>
      </c>
      <c r="B14" s="6"/>
      <c r="C14" s="6"/>
      <c r="D14" s="6"/>
      <c r="E14" s="6"/>
      <c r="F14" s="7">
        <v>0</v>
      </c>
      <c r="G14" s="2"/>
      <c r="H14" s="7"/>
    </row>
    <row r="15" spans="1:8" ht="12.75">
      <c r="A15" s="6" t="s">
        <v>14</v>
      </c>
      <c r="B15" s="6"/>
      <c r="C15" s="6"/>
      <c r="D15" s="6"/>
      <c r="E15" s="6"/>
      <c r="F15" s="7">
        <v>0</v>
      </c>
      <c r="G15" s="2"/>
      <c r="H15" s="7"/>
    </row>
    <row r="16" spans="1:8" ht="16.5">
      <c r="A16" s="6" t="s">
        <v>15</v>
      </c>
      <c r="B16" s="6"/>
      <c r="C16" s="6"/>
      <c r="D16" s="6"/>
      <c r="E16" s="6"/>
      <c r="F16" s="7">
        <f>F5*G16</f>
        <v>201221.32499999998</v>
      </c>
      <c r="G16" s="2">
        <v>0.15</v>
      </c>
      <c r="H16" s="9"/>
    </row>
    <row r="17" spans="1:8" ht="12.75">
      <c r="A17" s="6" t="s">
        <v>16</v>
      </c>
      <c r="B17" s="6"/>
      <c r="C17" s="6"/>
      <c r="D17" s="6"/>
      <c r="E17" s="6"/>
      <c r="F17" s="7">
        <v>0</v>
      </c>
      <c r="G17" s="2"/>
      <c r="H17" s="7"/>
    </row>
    <row r="18" spans="1:8" ht="12.75">
      <c r="A18" s="6" t="s">
        <v>17</v>
      </c>
      <c r="B18" s="6"/>
      <c r="C18" s="6"/>
      <c r="D18" s="6"/>
      <c r="E18" s="6"/>
      <c r="F18" s="7">
        <v>0</v>
      </c>
      <c r="G18" s="2">
        <v>0</v>
      </c>
      <c r="H18" s="7"/>
    </row>
    <row r="19" spans="1:8" ht="12.75">
      <c r="A19" s="6" t="s">
        <v>18</v>
      </c>
      <c r="B19" s="6"/>
      <c r="C19" s="6"/>
      <c r="D19" s="6"/>
      <c r="E19" s="6"/>
      <c r="F19" s="7">
        <v>1000</v>
      </c>
      <c r="G19" s="2">
        <v>0.02</v>
      </c>
      <c r="H19" s="7"/>
    </row>
    <row r="20" spans="1:8" ht="12.75">
      <c r="A20" s="6" t="s">
        <v>19</v>
      </c>
      <c r="B20" s="6"/>
      <c r="C20" s="6"/>
      <c r="D20" s="6"/>
      <c r="E20" s="6"/>
      <c r="F20" s="7">
        <v>2000</v>
      </c>
      <c r="G20" s="2"/>
      <c r="H20" s="7"/>
    </row>
    <row r="21" spans="1:8" ht="12.75">
      <c r="A21" s="6" t="s">
        <v>20</v>
      </c>
      <c r="B21" s="6"/>
      <c r="C21" s="6"/>
      <c r="D21" s="6"/>
      <c r="E21" s="6"/>
      <c r="F21" s="7">
        <v>0</v>
      </c>
      <c r="G21" s="2">
        <v>0.22</v>
      </c>
      <c r="H21" s="7"/>
    </row>
    <row r="22" spans="1:7" ht="12.75">
      <c r="A22" s="6" t="s">
        <v>21</v>
      </c>
      <c r="B22" s="6"/>
      <c r="C22" s="6"/>
      <c r="D22" s="6"/>
      <c r="E22" s="6"/>
      <c r="F22" s="10">
        <f>(F5+F10+F11+F13+F17+F19+F20+F21)*G22</f>
        <v>348853.3015</v>
      </c>
      <c r="G22" s="2">
        <v>0.22</v>
      </c>
    </row>
    <row r="23" spans="1:8" ht="24.75" customHeight="1">
      <c r="A23" s="6"/>
      <c r="B23" s="6"/>
      <c r="C23" s="6"/>
      <c r="D23" s="6"/>
      <c r="E23" s="6" t="s">
        <v>22</v>
      </c>
      <c r="F23" s="8">
        <f>SUM(F10:F22)</f>
        <v>799295.9515</v>
      </c>
      <c r="G23" s="2"/>
      <c r="H23" s="8"/>
    </row>
    <row r="24" spans="1:8" ht="12.75">
      <c r="A24" s="6"/>
      <c r="B24" s="6"/>
      <c r="C24" s="6"/>
      <c r="D24" s="6"/>
      <c r="E24" s="6"/>
      <c r="F24" s="6"/>
      <c r="G24" s="2"/>
      <c r="H24" s="6"/>
    </row>
    <row r="25" spans="1:8" ht="12.75">
      <c r="A25" s="6"/>
      <c r="B25" s="6"/>
      <c r="C25" s="6"/>
      <c r="D25" s="6"/>
      <c r="E25" s="5" t="s">
        <v>23</v>
      </c>
      <c r="F25" s="11">
        <f>SUM(F10:F22)+F5</f>
        <v>2140771.4515</v>
      </c>
      <c r="G25" s="2"/>
      <c r="H25" s="11"/>
    </row>
    <row r="26" spans="6:8" ht="12.75">
      <c r="F26" s="7"/>
      <c r="G26" s="2"/>
      <c r="H26" s="7"/>
    </row>
    <row r="27" spans="1:8" ht="16.5">
      <c r="A27" t="s">
        <v>24</v>
      </c>
      <c r="E27" s="12"/>
      <c r="F27" s="7" t="s">
        <v>25</v>
      </c>
      <c r="G27" s="2"/>
      <c r="H27" s="7"/>
    </row>
    <row r="28" spans="6:8" ht="12.75">
      <c r="F28" s="7"/>
      <c r="G28" s="2"/>
      <c r="H28" s="7"/>
    </row>
    <row r="29" spans="1:8" ht="12.75">
      <c r="A29" t="s">
        <v>26</v>
      </c>
      <c r="F29" s="7" t="s">
        <v>25</v>
      </c>
      <c r="G29" s="2"/>
      <c r="H29" s="7"/>
    </row>
    <row r="30" spans="1:8" ht="12.75">
      <c r="A30" t="s">
        <v>27</v>
      </c>
      <c r="F30" s="7" t="s">
        <v>25</v>
      </c>
      <c r="G30" s="2"/>
      <c r="H30" s="7"/>
    </row>
    <row r="31" spans="1:8" ht="16.5">
      <c r="A31" t="s">
        <v>28</v>
      </c>
      <c r="E31" s="12"/>
      <c r="F31" s="7" t="s">
        <v>25</v>
      </c>
      <c r="G31" s="2"/>
      <c r="H31" s="7"/>
    </row>
    <row r="32" spans="1:8" ht="12.75">
      <c r="A32" t="s">
        <v>29</v>
      </c>
      <c r="E32" s="13">
        <v>0</v>
      </c>
      <c r="F32" s="7"/>
      <c r="G32" s="2"/>
      <c r="H32" s="7"/>
    </row>
    <row r="33" spans="1:8" ht="12.75">
      <c r="A33" t="s">
        <v>30</v>
      </c>
      <c r="E33" s="14" t="s">
        <v>31</v>
      </c>
      <c r="F33" s="7"/>
      <c r="G33" s="2"/>
      <c r="H33" s="7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22" sqref="F22"/>
    </sheetView>
  </sheetViews>
  <sheetFormatPr defaultColWidth="9.140625" defaultRowHeight="12.75"/>
  <cols>
    <col min="1" max="1" width="29.7109375" style="0" customWidth="1"/>
    <col min="5" max="5" width="15.7109375" style="0" customWidth="1"/>
    <col min="6" max="6" width="22.421875" style="0" customWidth="1"/>
    <col min="7" max="7" width="9.00390625" style="2" customWidth="1"/>
    <col min="8" max="8" width="17.28125" style="0" customWidth="1"/>
  </cols>
  <sheetData>
    <row r="1" spans="1:4" ht="12.75">
      <c r="A1" s="1" t="s">
        <v>0</v>
      </c>
      <c r="D1" s="1" t="s">
        <v>32</v>
      </c>
    </row>
    <row r="2" ht="12.75">
      <c r="D2" s="1"/>
    </row>
    <row r="3" spans="6:8" ht="12.75">
      <c r="F3" s="3"/>
      <c r="G3" s="4" t="s">
        <v>33</v>
      </c>
      <c r="H3" s="3"/>
    </row>
    <row r="4" ht="12.75">
      <c r="A4" s="5" t="s">
        <v>3</v>
      </c>
    </row>
    <row r="5" spans="1:8" ht="12.75">
      <c r="A5" s="6" t="s">
        <v>4</v>
      </c>
      <c r="B5" s="6"/>
      <c r="C5" s="6"/>
      <c r="D5" s="6"/>
      <c r="E5" s="6"/>
      <c r="F5" s="7">
        <v>1535000</v>
      </c>
      <c r="H5" s="7"/>
    </row>
    <row r="6" spans="1:8" ht="12.75">
      <c r="A6" s="6" t="s">
        <v>5</v>
      </c>
      <c r="B6" s="6"/>
      <c r="C6" s="6"/>
      <c r="D6" s="6"/>
      <c r="E6" s="6"/>
      <c r="F6" s="7">
        <v>32000</v>
      </c>
      <c r="H6" s="7"/>
    </row>
    <row r="7" spans="1:8" ht="20.25" customHeight="1">
      <c r="A7" s="6" t="s">
        <v>6</v>
      </c>
      <c r="B7" s="6"/>
      <c r="C7" s="6"/>
      <c r="D7" s="6"/>
      <c r="E7" s="6"/>
      <c r="F7" s="8">
        <f>F5-F6</f>
        <v>1503000</v>
      </c>
      <c r="H7" s="8"/>
    </row>
    <row r="8" spans="1:8" ht="12.75">
      <c r="A8" s="6"/>
      <c r="B8" s="6"/>
      <c r="C8" s="6"/>
      <c r="D8" s="6"/>
      <c r="E8" s="6"/>
      <c r="F8" s="8"/>
      <c r="H8" s="8"/>
    </row>
    <row r="9" spans="1:8" ht="12.75">
      <c r="A9" s="5" t="s">
        <v>7</v>
      </c>
      <c r="B9" s="6"/>
      <c r="C9" s="6"/>
      <c r="D9" s="6"/>
      <c r="E9" s="6"/>
      <c r="F9" s="7"/>
      <c r="H9" s="7"/>
    </row>
    <row r="10" spans="1:8" ht="12.75">
      <c r="A10" s="6" t="s">
        <v>8</v>
      </c>
      <c r="B10" s="6"/>
      <c r="C10" s="6"/>
      <c r="D10" s="6"/>
      <c r="E10" s="6"/>
      <c r="F10" s="7">
        <v>40000</v>
      </c>
      <c r="G10" s="2">
        <v>0</v>
      </c>
      <c r="H10" s="9" t="s">
        <v>9</v>
      </c>
    </row>
    <row r="11" spans="1:8" ht="12.75">
      <c r="A11" s="6" t="s">
        <v>10</v>
      </c>
      <c r="B11" s="6"/>
      <c r="C11" s="6"/>
      <c r="D11" s="6"/>
      <c r="E11" s="6"/>
      <c r="F11" s="7">
        <f>$F$5*G11</f>
        <v>76750</v>
      </c>
      <c r="G11" s="2">
        <v>0.05</v>
      </c>
      <c r="H11" s="7"/>
    </row>
    <row r="12" spans="1:8" ht="12.75">
      <c r="A12" s="6" t="s">
        <v>11</v>
      </c>
      <c r="B12" s="6"/>
      <c r="C12" s="6"/>
      <c r="D12" s="6"/>
      <c r="E12" s="6"/>
      <c r="F12" s="7">
        <v>5000</v>
      </c>
      <c r="H12" s="7"/>
    </row>
    <row r="13" spans="1:8" ht="12.75">
      <c r="A13" s="6" t="s">
        <v>12</v>
      </c>
      <c r="B13" s="6"/>
      <c r="C13" s="6"/>
      <c r="D13" s="6"/>
      <c r="E13" s="6"/>
      <c r="F13" s="7">
        <f>$F$5*G13</f>
        <v>106298.51239669419</v>
      </c>
      <c r="G13" s="2">
        <v>0.06924984520957277</v>
      </c>
      <c r="H13" s="9" t="s">
        <v>34</v>
      </c>
    </row>
    <row r="14" spans="1:8" ht="12.75">
      <c r="A14" s="6" t="s">
        <v>13</v>
      </c>
      <c r="B14" s="6"/>
      <c r="C14" s="6"/>
      <c r="D14" s="6"/>
      <c r="E14" s="6"/>
      <c r="F14" s="7">
        <v>0</v>
      </c>
      <c r="H14" s="7"/>
    </row>
    <row r="15" spans="1:8" ht="12.75">
      <c r="A15" s="6" t="s">
        <v>14</v>
      </c>
      <c r="B15" s="6"/>
      <c r="C15" s="6"/>
      <c r="D15" s="6"/>
      <c r="E15" s="6"/>
      <c r="F15" s="7">
        <v>0</v>
      </c>
      <c r="H15" s="7"/>
    </row>
    <row r="16" spans="1:8" ht="12.75">
      <c r="A16" s="6" t="s">
        <v>15</v>
      </c>
      <c r="B16" s="6"/>
      <c r="C16" s="6"/>
      <c r="D16" s="6"/>
      <c r="E16" s="6"/>
      <c r="F16" s="7">
        <f>$F$5*G16</f>
        <v>230250</v>
      </c>
      <c r="G16" s="2">
        <v>0.15</v>
      </c>
      <c r="H16" s="9" t="s">
        <v>35</v>
      </c>
    </row>
    <row r="17" spans="1:8" ht="12.75">
      <c r="A17" s="6" t="s">
        <v>16</v>
      </c>
      <c r="B17" s="6"/>
      <c r="C17" s="6"/>
      <c r="D17" s="6"/>
      <c r="E17" s="6"/>
      <c r="F17" s="7">
        <v>0</v>
      </c>
      <c r="H17" s="7"/>
    </row>
    <row r="18" spans="1:8" ht="12.75">
      <c r="A18" s="6" t="s">
        <v>17</v>
      </c>
      <c r="B18" s="6"/>
      <c r="C18" s="6"/>
      <c r="D18" s="6"/>
      <c r="E18" s="6"/>
      <c r="F18" s="7">
        <v>0</v>
      </c>
      <c r="G18" s="2">
        <v>0</v>
      </c>
      <c r="H18" s="7"/>
    </row>
    <row r="19" spans="1:8" ht="12.75">
      <c r="A19" s="6" t="s">
        <v>18</v>
      </c>
      <c r="B19" s="6"/>
      <c r="C19" s="6"/>
      <c r="D19" s="6"/>
      <c r="E19" s="6"/>
      <c r="F19" s="7">
        <f>$F$5*G19</f>
        <v>30700</v>
      </c>
      <c r="G19" s="2">
        <v>0.02</v>
      </c>
      <c r="H19" s="7"/>
    </row>
    <row r="20" spans="1:8" ht="12.75">
      <c r="A20" s="6" t="s">
        <v>19</v>
      </c>
      <c r="B20" s="6"/>
      <c r="C20" s="6"/>
      <c r="D20" s="6"/>
      <c r="E20" s="6"/>
      <c r="F20" s="7">
        <v>2000</v>
      </c>
      <c r="H20" s="7"/>
    </row>
    <row r="21" spans="1:8" ht="12.75">
      <c r="A21" s="6" t="s">
        <v>36</v>
      </c>
      <c r="B21" s="6"/>
      <c r="C21" s="6"/>
      <c r="D21" s="6"/>
      <c r="E21" s="6"/>
      <c r="F21" s="7">
        <f>($F$5+$F$13)*G21</f>
        <v>344672.68760330573</v>
      </c>
      <c r="G21" s="2">
        <v>0.21</v>
      </c>
      <c r="H21" s="7"/>
    </row>
    <row r="22" spans="1:7" ht="12.75">
      <c r="A22" s="6" t="s">
        <v>37</v>
      </c>
      <c r="B22" s="6"/>
      <c r="C22" s="6"/>
      <c r="D22" s="6"/>
      <c r="E22" s="6"/>
      <c r="F22" s="10">
        <f>(F11+F16)*1.04*G21+0.04*(F11+F16)</f>
        <v>79328.8</v>
      </c>
      <c r="G22" s="2">
        <v>0.21</v>
      </c>
    </row>
    <row r="23" spans="1:8" ht="24" customHeight="1">
      <c r="A23" s="6"/>
      <c r="B23" s="6"/>
      <c r="C23" s="6"/>
      <c r="D23" s="6"/>
      <c r="E23" s="6" t="s">
        <v>22</v>
      </c>
      <c r="F23" s="8">
        <f>SUM(F10:F22)</f>
        <v>915000</v>
      </c>
      <c r="H23" s="8"/>
    </row>
    <row r="24" spans="1:8" ht="12.75">
      <c r="A24" s="6"/>
      <c r="B24" s="6"/>
      <c r="C24" s="6"/>
      <c r="D24" s="6"/>
      <c r="E24" s="6"/>
      <c r="F24" s="6"/>
      <c r="H24" s="6"/>
    </row>
    <row r="25" spans="1:8" ht="12.75">
      <c r="A25" s="6"/>
      <c r="B25" s="6"/>
      <c r="C25" s="6"/>
      <c r="D25" s="6"/>
      <c r="E25" s="5" t="s">
        <v>23</v>
      </c>
      <c r="F25" s="11">
        <f>SUM(F10:F22)+F5</f>
        <v>2450000</v>
      </c>
      <c r="H25" s="11"/>
    </row>
    <row r="26" spans="6:8" ht="12.75">
      <c r="F26" s="7"/>
      <c r="H26" s="7"/>
    </row>
    <row r="27" spans="1:8" ht="12.75">
      <c r="A27" t="s">
        <v>24</v>
      </c>
      <c r="E27" s="12">
        <v>0.2147</v>
      </c>
      <c r="F27" s="7" t="s">
        <v>25</v>
      </c>
      <c r="H27" s="7"/>
    </row>
    <row r="28" spans="6:8" ht="12.75">
      <c r="F28" s="7"/>
      <c r="H28" s="7"/>
    </row>
    <row r="29" spans="1:8" ht="12.75">
      <c r="A29" t="s">
        <v>26</v>
      </c>
      <c r="F29" s="7" t="s">
        <v>25</v>
      </c>
      <c r="H29" s="7"/>
    </row>
    <row r="30" spans="1:8" ht="12.75">
      <c r="A30" t="s">
        <v>27</v>
      </c>
      <c r="F30" s="7" t="s">
        <v>25</v>
      </c>
      <c r="H30" s="7"/>
    </row>
    <row r="31" spans="1:8" ht="12.75">
      <c r="A31" t="s">
        <v>28</v>
      </c>
      <c r="E31" s="12">
        <v>0.02</v>
      </c>
      <c r="F31" s="7" t="s">
        <v>25</v>
      </c>
      <c r="H31" s="7"/>
    </row>
    <row r="32" spans="1:8" ht="12.75">
      <c r="A32" t="s">
        <v>29</v>
      </c>
      <c r="E32" s="13">
        <v>0</v>
      </c>
      <c r="F32" s="7"/>
      <c r="H32" s="7"/>
    </row>
    <row r="33" spans="1:8" ht="12.75">
      <c r="A33" t="s">
        <v>30</v>
      </c>
      <c r="E33" s="14" t="s">
        <v>31</v>
      </c>
      <c r="F33" s="7"/>
      <c r="H33" s="7"/>
    </row>
  </sheetData>
  <sheetProtection selectLockedCells="1" selectUnlockedCells="1"/>
  <printOptions gridLines="1"/>
  <pageMargins left="0.9902777777777778" right="0.7298611111111111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/>
  <cp:lastPrinted>2012-10-24T09:34:14Z</cp:lastPrinted>
  <dcterms:created xsi:type="dcterms:W3CDTF">2002-12-27T10:01:39Z</dcterms:created>
  <dcterms:modified xsi:type="dcterms:W3CDTF">2014-06-30T09:21:37Z</dcterms:modified>
  <cp:category/>
  <cp:version/>
  <cp:contentType/>
  <cp:contentStatus/>
  <cp:revision>12</cp:revision>
</cp:coreProperties>
</file>